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Windows="1"/>
  <bookViews>
    <workbookView xWindow="240" yWindow="30" windowWidth="20115" windowHeight="801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R21" i="1"/>
  <c r="R15"/>
  <c r="R13"/>
  <c r="O21"/>
  <c r="O19"/>
  <c r="O17"/>
  <c r="O15"/>
  <c r="O13"/>
  <c r="O11"/>
  <c r="I13" l="1"/>
  <c r="R17"/>
  <c r="R19"/>
  <c r="R11"/>
  <c r="L13"/>
  <c r="L15"/>
  <c r="L17"/>
  <c r="L19"/>
  <c r="L21"/>
  <c r="L11"/>
  <c r="I15"/>
  <c r="I17"/>
  <c r="I19"/>
  <c r="I21"/>
  <c r="I11"/>
  <c r="F13"/>
  <c r="F15"/>
  <c r="F17"/>
  <c r="F19"/>
  <c r="F21"/>
  <c r="F11"/>
  <c r="O23" l="1"/>
  <c r="F6" s="1"/>
  <c r="R23"/>
  <c r="L23"/>
  <c r="F23"/>
  <c r="I23"/>
</calcChain>
</file>

<file path=xl/sharedStrings.xml><?xml version="1.0" encoding="utf-8"?>
<sst xmlns="http://schemas.openxmlformats.org/spreadsheetml/2006/main" count="85" uniqueCount="51">
  <si>
    <t>TRAINING MAPS ORDER FORM</t>
  </si>
  <si>
    <t xml:space="preserve">Team: </t>
  </si>
  <si>
    <t xml:space="preserve">Date:  </t>
  </si>
  <si>
    <t>(1 : 4 000, ISSOM 2007)</t>
  </si>
  <si>
    <t>number</t>
  </si>
  <si>
    <t>price</t>
  </si>
  <si>
    <t>Maps as PDF-files</t>
  </si>
  <si>
    <t xml:space="preserve">Maps printed on paper </t>
  </si>
  <si>
    <t>Maps as OCAD-files</t>
  </si>
  <si>
    <t xml:space="preserve">Team training with flags in the forest (by arrangement)                                </t>
  </si>
  <si>
    <t xml:space="preserve">Team training with SPORTident in the forest (by arrangement)                 </t>
  </si>
  <si>
    <t>Price:</t>
  </si>
  <si>
    <t>CZ8420100000000706189423</t>
  </si>
  <si>
    <t>FIOBCZPPXXX</t>
  </si>
  <si>
    <t>BIC/SWIFT:</t>
  </si>
  <si>
    <t>IBAN:</t>
  </si>
  <si>
    <t>Bank account:</t>
  </si>
  <si>
    <t xml:space="preserve">706189423 / 2010 </t>
  </si>
  <si>
    <t>Payment details (Český orientační spolek z.s.)</t>
  </si>
  <si>
    <t>YES / NO</t>
  </si>
  <si>
    <t>Invoice:</t>
  </si>
  <si>
    <t>Fio banka, a.s., V Celnici 1028/10, 117 21 Praha 1</t>
  </si>
  <si>
    <t>Bank address:</t>
  </si>
  <si>
    <t>Karlín Vítkov</t>
  </si>
  <si>
    <t>(1 : 5 000, ISSOM 2007)</t>
  </si>
  <si>
    <t>link</t>
  </si>
  <si>
    <t>price / map</t>
  </si>
  <si>
    <t>Invalidovna</t>
  </si>
  <si>
    <t>Parukářka</t>
  </si>
  <si>
    <t>(1 : 10 000, ISOM 2000)</t>
  </si>
  <si>
    <t>(1 : 7 500, ISOM 2000)</t>
  </si>
  <si>
    <t>1500 CZK</t>
  </si>
  <si>
    <t>1200 CZK</t>
  </si>
  <si>
    <t xml:space="preserve">1200 CZK </t>
  </si>
  <si>
    <t xml:space="preserve">1500 CZK </t>
  </si>
  <si>
    <t xml:space="preserve">2000 CZK </t>
  </si>
  <si>
    <t>90 CZK</t>
  </si>
  <si>
    <t>70 CZK</t>
  </si>
  <si>
    <t xml:space="preserve"> 90 CZK</t>
  </si>
  <si>
    <t>110 CZK</t>
  </si>
  <si>
    <t>price / file</t>
  </si>
  <si>
    <t>3000 CZK</t>
  </si>
  <si>
    <t>2400 CZK</t>
  </si>
  <si>
    <t>4000 CZK</t>
  </si>
  <si>
    <t>price + 60 CZK / map</t>
  </si>
  <si>
    <t>price / training</t>
  </si>
  <si>
    <t>2200 CZK</t>
  </si>
  <si>
    <t xml:space="preserve">Skaláček </t>
  </si>
  <si>
    <t xml:space="preserve">Trosky </t>
  </si>
  <si>
    <t xml:space="preserve">Bora </t>
  </si>
  <si>
    <t>1800 CZK</t>
  </si>
</sst>
</file>

<file path=xl/styles.xml><?xml version="1.0" encoding="utf-8"?>
<styleSheet xmlns="http://schemas.openxmlformats.org/spreadsheetml/2006/main">
  <numFmts count="2">
    <numFmt numFmtId="44" formatCode="_-* #,##0.00\ &quot;Kč&quot;_-;\-* #,##0.00\ &quot;Kč&quot;_-;_-* &quot;-&quot;??\ &quot;Kč&quot;_-;_-@_-"/>
    <numFmt numFmtId="164" formatCode="_-* #,##0.00\ [$CZK]_-;\-* #,##0.00\ [$CZK]_-;_-* &quot;-&quot;??\ [$CZK]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Open Sans"/>
      <family val="2"/>
      <charset val="238"/>
    </font>
    <font>
      <b/>
      <sz val="28"/>
      <color theme="1"/>
      <name val="Open Sans"/>
      <family val="2"/>
      <charset val="238"/>
    </font>
    <font>
      <b/>
      <sz val="11"/>
      <color theme="1"/>
      <name val="Open Sans"/>
      <family val="2"/>
      <charset val="238"/>
    </font>
    <font>
      <sz val="10"/>
      <color theme="1"/>
      <name val="Open Sans"/>
      <family val="2"/>
      <charset val="238"/>
    </font>
    <font>
      <b/>
      <sz val="12"/>
      <color theme="1"/>
      <name val="Open Sans"/>
      <family val="2"/>
      <charset val="238"/>
    </font>
    <font>
      <u/>
      <sz val="11"/>
      <color theme="10"/>
      <name val="Calibri"/>
      <family val="2"/>
      <charset val="238"/>
    </font>
    <font>
      <u/>
      <sz val="11"/>
      <color theme="10"/>
      <name val="Open Sans"/>
      <family val="2"/>
      <charset val="238"/>
    </font>
    <font>
      <b/>
      <sz val="17"/>
      <color theme="1"/>
      <name val="Open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77EE6E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0" xfId="0" applyFont="1" applyFill="1" applyBorder="1"/>
    <xf numFmtId="0" fontId="0" fillId="0" borderId="0" xfId="0" applyFill="1" applyBorder="1"/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164" fontId="1" fillId="2" borderId="20" xfId="0" applyNumberFormat="1" applyFont="1" applyFill="1" applyBorder="1" applyAlignment="1">
      <alignment horizontal="center" vertical="center"/>
    </xf>
    <xf numFmtId="164" fontId="1" fillId="2" borderId="24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0" xfId="1" applyFont="1" applyFill="1" applyBorder="1" applyAlignment="1" applyProtection="1">
      <alignment horizontal="center" vertical="center"/>
    </xf>
    <xf numFmtId="44" fontId="1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left" vertical="center" wrapText="1"/>
    </xf>
    <xf numFmtId="44" fontId="1" fillId="2" borderId="4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/>
    </xf>
    <xf numFmtId="0" fontId="7" fillId="2" borderId="10" xfId="1" applyFont="1" applyFill="1" applyBorder="1" applyAlignment="1" applyProtection="1">
      <alignment horizontal="center" vertical="center"/>
    </xf>
    <xf numFmtId="44" fontId="1" fillId="2" borderId="12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left" vertical="center" wrapText="1"/>
    </xf>
    <xf numFmtId="44" fontId="1" fillId="2" borderId="12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/>
    </xf>
    <xf numFmtId="0" fontId="7" fillId="2" borderId="11" xfId="1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left" vertical="center" wrapText="1"/>
    </xf>
    <xf numFmtId="44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7" fillId="2" borderId="11" xfId="1" applyFont="1" applyFill="1" applyBorder="1" applyAlignment="1" applyProtection="1">
      <alignment horizontal="center" vertical="center" wrapText="1"/>
    </xf>
    <xf numFmtId="0" fontId="7" fillId="2" borderId="10" xfId="1" applyFont="1" applyFill="1" applyBorder="1" applyAlignment="1" applyProtection="1">
      <alignment horizontal="center" vertical="center" wrapText="1"/>
    </xf>
    <xf numFmtId="0" fontId="7" fillId="2" borderId="11" xfId="1" applyFont="1" applyFill="1" applyBorder="1" applyAlignment="1" applyProtection="1">
      <alignment horizontal="center" wrapText="1"/>
    </xf>
    <xf numFmtId="0" fontId="7" fillId="2" borderId="10" xfId="1" applyFont="1" applyFill="1" applyBorder="1" applyAlignment="1" applyProtection="1">
      <alignment horizont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2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" fillId="2" borderId="26" xfId="0" applyNumberFormat="1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left" vertical="center" wrapText="1"/>
    </xf>
    <xf numFmtId="0" fontId="0" fillId="2" borderId="0" xfId="0" applyFill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77EE6E"/>
      <color rgb="FF99FF99"/>
      <color rgb="FF6FF83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32479</xdr:rowOff>
    </xdr:from>
    <xdr:to>
      <xdr:col>3</xdr:col>
      <xdr:colOff>85725</xdr:colOff>
      <xdr:row>6</xdr:row>
      <xdr:rowOff>50584</xdr:rowOff>
    </xdr:to>
    <xdr:pic>
      <xdr:nvPicPr>
        <xdr:cNvPr id="3" name="Obrázek 2" descr="logo průhledné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394429"/>
          <a:ext cx="2505075" cy="1018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mapy.orientacnisporty.cz/data/jpg/8610X.jp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mapy.orientacnisporty.cz/data/jpg/9192X.jpg" TargetMode="External"/><Relationship Id="rId1" Type="http://schemas.openxmlformats.org/officeDocument/2006/relationships/hyperlink" Target="http://mapy.orientacnisporty.cz/data/jpg/8142X.jpg" TargetMode="External"/><Relationship Id="rId6" Type="http://schemas.openxmlformats.org/officeDocument/2006/relationships/hyperlink" Target="http://mapy.orientacnisporty.cz/mapa/skalacek-2017" TargetMode="External"/><Relationship Id="rId5" Type="http://schemas.openxmlformats.org/officeDocument/2006/relationships/hyperlink" Target="http://mapy.orientacnisporty.cz/mapa/trosky-2017" TargetMode="External"/><Relationship Id="rId4" Type="http://schemas.openxmlformats.org/officeDocument/2006/relationships/hyperlink" Target="http://mapy.orientacnisporty.cz/mapa/bora-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7"/>
  <sheetViews>
    <sheetView windowProtection="1" tabSelected="1" workbookViewId="0">
      <pane ySplit="10" topLeftCell="A11" activePane="bottomLeft" state="frozen"/>
      <selection pane="bottomLeft" activeCell="K13" sqref="K13:K14"/>
    </sheetView>
  </sheetViews>
  <sheetFormatPr defaultRowHeight="15"/>
  <cols>
    <col min="1" max="1" width="5.7109375" style="5" customWidth="1"/>
    <col min="2" max="2" width="20.140625" style="5" bestFit="1" customWidth="1"/>
    <col min="3" max="3" width="12.140625" style="5" customWidth="1"/>
    <col min="4" max="10" width="12.7109375" style="5" customWidth="1"/>
    <col min="11" max="11" width="16.85546875" style="5" customWidth="1"/>
    <col min="12" max="12" width="12.7109375" style="5" customWidth="1"/>
    <col min="13" max="13" width="17.5703125" style="5" customWidth="1"/>
    <col min="14" max="14" width="12.7109375" style="5" customWidth="1"/>
    <col min="15" max="15" width="15.42578125" style="5" customWidth="1"/>
    <col min="16" max="16" width="16.5703125" style="5" customWidth="1"/>
    <col min="17" max="18" width="12.7109375" style="5" customWidth="1"/>
    <col min="19" max="19" width="16.42578125" style="1" customWidth="1"/>
    <col min="20" max="24" width="9.140625" style="1"/>
  </cols>
  <sheetData>
    <row r="1" spans="1:24" ht="6.75" customHeight="1"/>
    <row r="2" spans="1:24" ht="21.75" customHeight="1" thickBot="1">
      <c r="A2" s="6" t="s">
        <v>0</v>
      </c>
      <c r="B2" s="7"/>
      <c r="C2" s="7"/>
      <c r="D2" s="7"/>
      <c r="E2" s="7"/>
      <c r="F2" s="8"/>
      <c r="G2" s="8"/>
      <c r="H2" s="9"/>
      <c r="I2" s="8"/>
      <c r="J2" s="8"/>
      <c r="K2" s="10" t="s">
        <v>18</v>
      </c>
      <c r="L2" s="8"/>
      <c r="M2" s="8"/>
      <c r="N2" s="8"/>
      <c r="O2" s="10"/>
      <c r="P2" s="7"/>
      <c r="Q2" s="7"/>
      <c r="R2" s="7"/>
      <c r="S2" s="2"/>
      <c r="T2" s="2"/>
      <c r="U2" s="2"/>
    </row>
    <row r="3" spans="1:24" ht="19.5" customHeight="1">
      <c r="A3" s="7"/>
      <c r="B3" s="7"/>
      <c r="C3" s="7"/>
      <c r="D3" s="7"/>
      <c r="E3" s="11" t="s">
        <v>1</v>
      </c>
      <c r="F3" s="12"/>
      <c r="G3" s="13"/>
      <c r="H3" s="14"/>
      <c r="I3" s="15"/>
      <c r="J3" s="16"/>
      <c r="K3" s="17" t="s">
        <v>16</v>
      </c>
      <c r="L3" s="18" t="s">
        <v>17</v>
      </c>
      <c r="M3" s="18"/>
      <c r="N3" s="16"/>
      <c r="O3" s="17"/>
      <c r="P3" s="10"/>
      <c r="Q3" s="8"/>
      <c r="R3" s="7"/>
      <c r="S3" s="2"/>
      <c r="T3" s="2"/>
      <c r="U3" s="2"/>
    </row>
    <row r="4" spans="1:24" ht="20.25" customHeight="1">
      <c r="A4" s="7"/>
      <c r="B4" s="7"/>
      <c r="C4" s="7"/>
      <c r="D4" s="7"/>
      <c r="E4" s="19" t="s">
        <v>20</v>
      </c>
      <c r="F4" s="20" t="s">
        <v>19</v>
      </c>
      <c r="G4" s="21"/>
      <c r="H4" s="22"/>
      <c r="I4" s="16"/>
      <c r="J4" s="16"/>
      <c r="K4" s="17" t="s">
        <v>22</v>
      </c>
      <c r="L4" s="23" t="s">
        <v>21</v>
      </c>
      <c r="M4" s="23"/>
      <c r="N4" s="23"/>
      <c r="O4" s="23"/>
      <c r="P4" s="17"/>
      <c r="Q4" s="18"/>
      <c r="R4" s="7"/>
      <c r="S4" s="2"/>
      <c r="T4" s="2"/>
      <c r="U4" s="2"/>
    </row>
    <row r="5" spans="1:24" ht="20.100000000000001" customHeight="1">
      <c r="A5" s="7"/>
      <c r="B5" s="7"/>
      <c r="C5" s="7"/>
      <c r="D5" s="7"/>
      <c r="E5" s="24" t="s">
        <v>2</v>
      </c>
      <c r="F5" s="20"/>
      <c r="G5" s="21"/>
      <c r="H5" s="22"/>
      <c r="I5" s="16"/>
      <c r="J5" s="16"/>
      <c r="K5" s="17" t="s">
        <v>15</v>
      </c>
      <c r="L5" s="18" t="s">
        <v>12</v>
      </c>
      <c r="M5" s="18"/>
      <c r="N5" s="16"/>
      <c r="O5" s="17"/>
      <c r="P5" s="23"/>
      <c r="Q5" s="18"/>
      <c r="R5" s="7"/>
      <c r="S5" s="2"/>
      <c r="T5" s="2"/>
      <c r="U5" s="2"/>
    </row>
    <row r="6" spans="1:24" ht="20.100000000000001" customHeight="1" thickBot="1">
      <c r="A6" s="7"/>
      <c r="B6" s="7"/>
      <c r="C6" s="7"/>
      <c r="D6" s="7"/>
      <c r="E6" s="25" t="s">
        <v>11</v>
      </c>
      <c r="F6" s="26">
        <f>F23+I23+L23+O23+R23</f>
        <v>0</v>
      </c>
      <c r="G6" s="27"/>
      <c r="H6" s="28"/>
      <c r="I6" s="16"/>
      <c r="J6" s="16"/>
      <c r="K6" s="17" t="s">
        <v>14</v>
      </c>
      <c r="L6" s="18" t="s">
        <v>13</v>
      </c>
      <c r="M6" s="18"/>
      <c r="N6" s="16"/>
      <c r="O6" s="17"/>
      <c r="P6" s="17"/>
      <c r="Q6" s="18"/>
      <c r="R6" s="7"/>
      <c r="S6" s="2"/>
      <c r="T6" s="2"/>
      <c r="U6" s="2"/>
    </row>
    <row r="7" spans="1:24" ht="8.25" customHeight="1" thickBot="1">
      <c r="A7" s="7"/>
      <c r="B7" s="7"/>
      <c r="C7" s="7"/>
      <c r="D7" s="7"/>
      <c r="E7" s="10"/>
      <c r="F7" s="29"/>
      <c r="G7" s="29"/>
      <c r="H7" s="30"/>
      <c r="I7" s="16"/>
      <c r="J7" s="16"/>
      <c r="K7" s="17"/>
      <c r="L7" s="18"/>
      <c r="M7" s="18"/>
      <c r="N7" s="16"/>
      <c r="O7" s="17"/>
      <c r="P7" s="17"/>
      <c r="Q7" s="18"/>
      <c r="R7" s="7"/>
      <c r="S7" s="2"/>
      <c r="T7" s="2"/>
      <c r="U7" s="2"/>
    </row>
    <row r="8" spans="1:24" ht="42.75" customHeight="1">
      <c r="A8" s="8"/>
      <c r="B8" s="8"/>
      <c r="C8" s="8"/>
      <c r="D8" s="31" t="s">
        <v>7</v>
      </c>
      <c r="E8" s="32"/>
      <c r="F8" s="33"/>
      <c r="G8" s="31" t="s">
        <v>6</v>
      </c>
      <c r="H8" s="32"/>
      <c r="I8" s="33"/>
      <c r="J8" s="31" t="s">
        <v>8</v>
      </c>
      <c r="K8" s="32"/>
      <c r="L8" s="33"/>
      <c r="M8" s="31" t="s">
        <v>9</v>
      </c>
      <c r="N8" s="32"/>
      <c r="O8" s="33"/>
      <c r="P8" s="31" t="s">
        <v>10</v>
      </c>
      <c r="Q8" s="32"/>
      <c r="R8" s="33"/>
      <c r="S8" s="2"/>
      <c r="T8" s="2"/>
      <c r="U8" s="2"/>
    </row>
    <row r="9" spans="1:24" ht="20.100000000000001" customHeight="1">
      <c r="A9" s="8"/>
      <c r="B9" s="8"/>
      <c r="C9" s="8"/>
      <c r="D9" s="34"/>
      <c r="E9" s="35"/>
      <c r="F9" s="36"/>
      <c r="G9" s="37"/>
      <c r="H9" s="35"/>
      <c r="I9" s="36"/>
      <c r="J9" s="37"/>
      <c r="K9" s="38"/>
      <c r="L9" s="39"/>
      <c r="M9" s="40" t="s">
        <v>44</v>
      </c>
      <c r="N9" s="35"/>
      <c r="O9" s="36"/>
      <c r="P9" s="40" t="s">
        <v>44</v>
      </c>
      <c r="Q9" s="35"/>
      <c r="R9" s="36"/>
      <c r="S9" s="2"/>
      <c r="T9" s="2"/>
      <c r="U9" s="2"/>
    </row>
    <row r="10" spans="1:24" ht="18" customHeight="1">
      <c r="A10" s="8"/>
      <c r="B10" s="8"/>
      <c r="C10" s="8"/>
      <c r="D10" s="19" t="s">
        <v>26</v>
      </c>
      <c r="E10" s="41" t="s">
        <v>4</v>
      </c>
      <c r="F10" s="42" t="s">
        <v>5</v>
      </c>
      <c r="G10" s="19" t="s">
        <v>40</v>
      </c>
      <c r="H10" s="41" t="s">
        <v>4</v>
      </c>
      <c r="I10" s="42" t="s">
        <v>5</v>
      </c>
      <c r="J10" s="43" t="s">
        <v>40</v>
      </c>
      <c r="K10" s="41" t="s">
        <v>4</v>
      </c>
      <c r="L10" s="42" t="s">
        <v>5</v>
      </c>
      <c r="M10" s="43" t="s">
        <v>45</v>
      </c>
      <c r="N10" s="41" t="s">
        <v>4</v>
      </c>
      <c r="O10" s="42" t="s">
        <v>5</v>
      </c>
      <c r="P10" s="43" t="s">
        <v>45</v>
      </c>
      <c r="Q10" s="41" t="s">
        <v>4</v>
      </c>
      <c r="R10" s="42" t="s">
        <v>5</v>
      </c>
      <c r="S10" s="3"/>
      <c r="T10" s="3"/>
      <c r="U10" s="3"/>
      <c r="V10" s="4"/>
      <c r="W10" s="4"/>
      <c r="X10" s="4"/>
    </row>
    <row r="11" spans="1:24" ht="12.95" customHeight="1">
      <c r="A11" s="35">
        <v>1</v>
      </c>
      <c r="B11" s="16" t="s">
        <v>23</v>
      </c>
      <c r="C11" s="44" t="s">
        <v>25</v>
      </c>
      <c r="D11" s="45" t="s">
        <v>36</v>
      </c>
      <c r="E11" s="46">
        <v>0</v>
      </c>
      <c r="F11" s="47">
        <f>E11*100</f>
        <v>0</v>
      </c>
      <c r="G11" s="48" t="s">
        <v>31</v>
      </c>
      <c r="H11" s="35">
        <v>0</v>
      </c>
      <c r="I11" s="47">
        <f>H11*1800</f>
        <v>0</v>
      </c>
      <c r="J11" s="49" t="s">
        <v>41</v>
      </c>
      <c r="K11" s="35">
        <v>0</v>
      </c>
      <c r="L11" s="47">
        <f>K11*3500</f>
        <v>0</v>
      </c>
      <c r="M11" s="49" t="s">
        <v>46</v>
      </c>
      <c r="N11" s="35">
        <v>0</v>
      </c>
      <c r="O11" s="47">
        <f>IF(N11=0,0,(N11*60)+2200)</f>
        <v>0</v>
      </c>
      <c r="P11" s="49" t="s">
        <v>41</v>
      </c>
      <c r="Q11" s="35">
        <v>0</v>
      </c>
      <c r="R11" s="47">
        <f>IF(Q11=0,0,(Q11*60)+3000)</f>
        <v>0</v>
      </c>
      <c r="S11" s="3"/>
      <c r="T11" s="3"/>
      <c r="U11" s="3"/>
      <c r="V11" s="4"/>
      <c r="W11" s="4"/>
      <c r="X11" s="4"/>
    </row>
    <row r="12" spans="1:24" ht="12.95" customHeight="1">
      <c r="A12" s="50"/>
      <c r="B12" s="51" t="s">
        <v>24</v>
      </c>
      <c r="C12" s="52"/>
      <c r="D12" s="53"/>
      <c r="E12" s="54"/>
      <c r="F12" s="55"/>
      <c r="G12" s="56"/>
      <c r="H12" s="50"/>
      <c r="I12" s="55"/>
      <c r="J12" s="57"/>
      <c r="K12" s="50"/>
      <c r="L12" s="55"/>
      <c r="M12" s="57"/>
      <c r="N12" s="50"/>
      <c r="O12" s="55"/>
      <c r="P12" s="57"/>
      <c r="Q12" s="50"/>
      <c r="R12" s="55"/>
      <c r="S12" s="3"/>
      <c r="T12" s="3"/>
      <c r="U12" s="3"/>
      <c r="V12" s="4"/>
      <c r="W12" s="4"/>
      <c r="X12" s="4"/>
    </row>
    <row r="13" spans="1:24" ht="12.95" customHeight="1">
      <c r="A13" s="58">
        <v>2</v>
      </c>
      <c r="B13" s="59" t="s">
        <v>27</v>
      </c>
      <c r="C13" s="60" t="s">
        <v>25</v>
      </c>
      <c r="D13" s="61" t="s">
        <v>37</v>
      </c>
      <c r="E13" s="62">
        <v>0</v>
      </c>
      <c r="F13" s="63">
        <f t="shared" ref="F13" si="0">E13*100</f>
        <v>0</v>
      </c>
      <c r="G13" s="64" t="s">
        <v>32</v>
      </c>
      <c r="H13" s="58">
        <v>0</v>
      </c>
      <c r="I13" s="63">
        <f t="shared" ref="I13" si="1">H13*1800</f>
        <v>0</v>
      </c>
      <c r="J13" s="65" t="s">
        <v>42</v>
      </c>
      <c r="K13" s="58">
        <v>0</v>
      </c>
      <c r="L13" s="63">
        <f t="shared" ref="L13" si="2">K13*3500</f>
        <v>0</v>
      </c>
      <c r="M13" s="65" t="s">
        <v>50</v>
      </c>
      <c r="N13" s="58">
        <v>0</v>
      </c>
      <c r="O13" s="63">
        <f>IF(N13=0,0,(N13*60)+1800)</f>
        <v>0</v>
      </c>
      <c r="P13" s="65" t="s">
        <v>42</v>
      </c>
      <c r="Q13" s="58">
        <v>0</v>
      </c>
      <c r="R13" s="63">
        <f>IF(Q13=0,0,(Q13*60)+2400)</f>
        <v>0</v>
      </c>
      <c r="S13" s="4"/>
      <c r="T13" s="4"/>
      <c r="U13" s="4"/>
      <c r="V13" s="4"/>
      <c r="W13" s="4"/>
      <c r="X13" s="4"/>
    </row>
    <row r="14" spans="1:24" ht="12.95" customHeight="1">
      <c r="A14" s="50"/>
      <c r="B14" s="51" t="s">
        <v>3</v>
      </c>
      <c r="C14" s="52"/>
      <c r="D14" s="66"/>
      <c r="E14" s="54"/>
      <c r="F14" s="55"/>
      <c r="G14" s="56"/>
      <c r="H14" s="50"/>
      <c r="I14" s="55"/>
      <c r="J14" s="57"/>
      <c r="K14" s="50"/>
      <c r="L14" s="55"/>
      <c r="M14" s="57"/>
      <c r="N14" s="50"/>
      <c r="O14" s="55"/>
      <c r="P14" s="57"/>
      <c r="Q14" s="50"/>
      <c r="R14" s="55"/>
      <c r="S14" s="4"/>
      <c r="T14" s="4"/>
      <c r="U14" s="4"/>
      <c r="V14" s="4"/>
      <c r="W14" s="4"/>
      <c r="X14" s="4"/>
    </row>
    <row r="15" spans="1:24" ht="12.95" customHeight="1">
      <c r="A15" s="58">
        <v>3</v>
      </c>
      <c r="B15" s="59" t="s">
        <v>28</v>
      </c>
      <c r="C15" s="67" t="s">
        <v>25</v>
      </c>
      <c r="D15" s="61" t="s">
        <v>37</v>
      </c>
      <c r="E15" s="62">
        <v>0</v>
      </c>
      <c r="F15" s="63">
        <f t="shared" ref="F15" si="3">E15*100</f>
        <v>0</v>
      </c>
      <c r="G15" s="64" t="s">
        <v>33</v>
      </c>
      <c r="H15" s="58">
        <v>0</v>
      </c>
      <c r="I15" s="63">
        <f t="shared" ref="I15" si="4">H15*1800</f>
        <v>0</v>
      </c>
      <c r="J15" s="65" t="s">
        <v>42</v>
      </c>
      <c r="K15" s="58">
        <v>0</v>
      </c>
      <c r="L15" s="63">
        <f t="shared" ref="L15" si="5">K15*3500</f>
        <v>0</v>
      </c>
      <c r="M15" s="65" t="s">
        <v>50</v>
      </c>
      <c r="N15" s="58">
        <v>0</v>
      </c>
      <c r="O15" s="63">
        <f>IF(N15=0,0,(N15*60)+1800)</f>
        <v>0</v>
      </c>
      <c r="P15" s="65" t="s">
        <v>42</v>
      </c>
      <c r="Q15" s="58">
        <v>0</v>
      </c>
      <c r="R15" s="63">
        <f>IF(Q15=0,0,(Q15*60)+2400)</f>
        <v>0</v>
      </c>
      <c r="S15" s="4"/>
      <c r="T15" s="4"/>
      <c r="U15" s="4"/>
      <c r="V15" s="4"/>
      <c r="W15" s="4"/>
      <c r="X15" s="4"/>
    </row>
    <row r="16" spans="1:24" ht="12.95" customHeight="1">
      <c r="A16" s="50"/>
      <c r="B16" s="51" t="s">
        <v>3</v>
      </c>
      <c r="C16" s="68"/>
      <c r="D16" s="66"/>
      <c r="E16" s="54"/>
      <c r="F16" s="55"/>
      <c r="G16" s="56"/>
      <c r="H16" s="50"/>
      <c r="I16" s="55"/>
      <c r="J16" s="57"/>
      <c r="K16" s="50"/>
      <c r="L16" s="55"/>
      <c r="M16" s="57"/>
      <c r="N16" s="50"/>
      <c r="O16" s="55"/>
      <c r="P16" s="57"/>
      <c r="Q16" s="50"/>
      <c r="R16" s="55"/>
    </row>
    <row r="17" spans="1:18" ht="12.95" customHeight="1">
      <c r="A17" s="58">
        <v>4</v>
      </c>
      <c r="B17" s="59" t="s">
        <v>49</v>
      </c>
      <c r="C17" s="69" t="s">
        <v>25</v>
      </c>
      <c r="D17" s="61" t="s">
        <v>38</v>
      </c>
      <c r="E17" s="62">
        <v>0</v>
      </c>
      <c r="F17" s="63">
        <f t="shared" ref="F17" si="6">E17*100</f>
        <v>0</v>
      </c>
      <c r="G17" s="64" t="s">
        <v>31</v>
      </c>
      <c r="H17" s="58">
        <v>0</v>
      </c>
      <c r="I17" s="63">
        <f t="shared" ref="I17" si="7">H17*1800</f>
        <v>0</v>
      </c>
      <c r="J17" s="65" t="s">
        <v>41</v>
      </c>
      <c r="K17" s="58">
        <v>0</v>
      </c>
      <c r="L17" s="63">
        <f t="shared" ref="L17" si="8">K17*3500</f>
        <v>0</v>
      </c>
      <c r="M17" s="65" t="s">
        <v>46</v>
      </c>
      <c r="N17" s="58">
        <v>0</v>
      </c>
      <c r="O17" s="63">
        <f>IF(N17=0,0,(N17*60)+2200)</f>
        <v>0</v>
      </c>
      <c r="P17" s="65" t="s">
        <v>41</v>
      </c>
      <c r="Q17" s="58">
        <v>0</v>
      </c>
      <c r="R17" s="63">
        <f t="shared" ref="R17" si="9">IF(Q17=0,0,(Q17*60)+3000)</f>
        <v>0</v>
      </c>
    </row>
    <row r="18" spans="1:18" ht="12.95" customHeight="1">
      <c r="A18" s="50"/>
      <c r="B18" s="51" t="s">
        <v>30</v>
      </c>
      <c r="C18" s="70"/>
      <c r="D18" s="66"/>
      <c r="E18" s="54"/>
      <c r="F18" s="55"/>
      <c r="G18" s="56"/>
      <c r="H18" s="50"/>
      <c r="I18" s="55"/>
      <c r="J18" s="57"/>
      <c r="K18" s="50"/>
      <c r="L18" s="55"/>
      <c r="M18" s="57"/>
      <c r="N18" s="50"/>
      <c r="O18" s="55"/>
      <c r="P18" s="57"/>
      <c r="Q18" s="50"/>
      <c r="R18" s="55"/>
    </row>
    <row r="19" spans="1:18" ht="12.95" customHeight="1">
      <c r="A19" s="58">
        <v>5</v>
      </c>
      <c r="B19" s="59" t="s">
        <v>48</v>
      </c>
      <c r="C19" s="67" t="s">
        <v>25</v>
      </c>
      <c r="D19" s="61" t="s">
        <v>36</v>
      </c>
      <c r="E19" s="62">
        <v>0</v>
      </c>
      <c r="F19" s="63">
        <f t="shared" ref="F19" si="10">E19*100</f>
        <v>0</v>
      </c>
      <c r="G19" s="64" t="s">
        <v>34</v>
      </c>
      <c r="H19" s="58">
        <v>0</v>
      </c>
      <c r="I19" s="63">
        <f t="shared" ref="I19" si="11">H19*1800</f>
        <v>0</v>
      </c>
      <c r="J19" s="65" t="s">
        <v>41</v>
      </c>
      <c r="K19" s="58">
        <v>0</v>
      </c>
      <c r="L19" s="63">
        <f t="shared" ref="L19" si="12">K19*3500</f>
        <v>0</v>
      </c>
      <c r="M19" s="65" t="s">
        <v>46</v>
      </c>
      <c r="N19" s="58">
        <v>0</v>
      </c>
      <c r="O19" s="63">
        <f>IF(N19=0,0,(N19*60)+2200)</f>
        <v>0</v>
      </c>
      <c r="P19" s="65" t="s">
        <v>41</v>
      </c>
      <c r="Q19" s="58">
        <v>0</v>
      </c>
      <c r="R19" s="63">
        <f t="shared" ref="R19" si="13">IF(Q19=0,0,(Q19*60)+3000)</f>
        <v>0</v>
      </c>
    </row>
    <row r="20" spans="1:18" ht="12.95" customHeight="1">
      <c r="A20" s="50"/>
      <c r="B20" s="51" t="s">
        <v>29</v>
      </c>
      <c r="C20" s="68"/>
      <c r="D20" s="66"/>
      <c r="E20" s="54"/>
      <c r="F20" s="55"/>
      <c r="G20" s="56"/>
      <c r="H20" s="50"/>
      <c r="I20" s="55"/>
      <c r="J20" s="57"/>
      <c r="K20" s="50"/>
      <c r="L20" s="55"/>
      <c r="M20" s="57"/>
      <c r="N20" s="50"/>
      <c r="O20" s="55"/>
      <c r="P20" s="57"/>
      <c r="Q20" s="50"/>
      <c r="R20" s="55"/>
    </row>
    <row r="21" spans="1:18" ht="12.95" customHeight="1">
      <c r="A21" s="58">
        <v>6</v>
      </c>
      <c r="B21" s="59" t="s">
        <v>47</v>
      </c>
      <c r="C21" s="67" t="s">
        <v>25</v>
      </c>
      <c r="D21" s="61" t="s">
        <v>39</v>
      </c>
      <c r="E21" s="62">
        <v>0</v>
      </c>
      <c r="F21" s="63">
        <f t="shared" ref="F21" si="14">E21*100</f>
        <v>0</v>
      </c>
      <c r="G21" s="64" t="s">
        <v>35</v>
      </c>
      <c r="H21" s="58">
        <v>0</v>
      </c>
      <c r="I21" s="63">
        <f t="shared" ref="I21" si="15">H21*1800</f>
        <v>0</v>
      </c>
      <c r="J21" s="65" t="s">
        <v>43</v>
      </c>
      <c r="K21" s="58">
        <v>0</v>
      </c>
      <c r="L21" s="63">
        <f t="shared" ref="L21" si="16">K21*3500</f>
        <v>0</v>
      </c>
      <c r="M21" s="65" t="s">
        <v>41</v>
      </c>
      <c r="N21" s="58">
        <v>0</v>
      </c>
      <c r="O21" s="63">
        <f>IF(N21=0,0,(N21*60)+3000)</f>
        <v>0</v>
      </c>
      <c r="P21" s="65" t="s">
        <v>43</v>
      </c>
      <c r="Q21" s="58">
        <v>0</v>
      </c>
      <c r="R21" s="63">
        <f>IF(Q21=0,0,(Q21*60)+4000)</f>
        <v>0</v>
      </c>
    </row>
    <row r="22" spans="1:18" ht="12.95" customHeight="1">
      <c r="A22" s="50"/>
      <c r="B22" s="51" t="s">
        <v>29</v>
      </c>
      <c r="C22" s="68"/>
      <c r="D22" s="66"/>
      <c r="E22" s="54"/>
      <c r="F22" s="55"/>
      <c r="G22" s="56"/>
      <c r="H22" s="50"/>
      <c r="I22" s="55"/>
      <c r="J22" s="57"/>
      <c r="K22" s="50"/>
      <c r="L22" s="55"/>
      <c r="M22" s="57"/>
      <c r="N22" s="50"/>
      <c r="O22" s="55"/>
      <c r="P22" s="57"/>
      <c r="Q22" s="50"/>
      <c r="R22" s="55"/>
    </row>
    <row r="23" spans="1:18" ht="12.95" customHeight="1">
      <c r="A23" s="8"/>
      <c r="B23" s="8"/>
      <c r="C23" s="8"/>
      <c r="D23" s="34"/>
      <c r="E23" s="8"/>
      <c r="F23" s="71">
        <f>SUM(F11:F22)</f>
        <v>0</v>
      </c>
      <c r="G23" s="72"/>
      <c r="H23" s="8"/>
      <c r="I23" s="47">
        <f>SUM(I11:I22)</f>
        <v>0</v>
      </c>
      <c r="J23" s="73"/>
      <c r="K23" s="8"/>
      <c r="L23" s="71">
        <f>SUM(L11:L22)</f>
        <v>0</v>
      </c>
      <c r="M23" s="72"/>
      <c r="N23" s="8"/>
      <c r="O23" s="71">
        <f>SUM(O11:O22)</f>
        <v>0</v>
      </c>
      <c r="P23" s="72"/>
      <c r="Q23" s="8"/>
      <c r="R23" s="71">
        <f>SUM(R11:R22)</f>
        <v>0</v>
      </c>
    </row>
    <row r="24" spans="1:18" ht="12.95" customHeight="1" thickBot="1">
      <c r="A24" s="8"/>
      <c r="B24" s="8"/>
      <c r="C24" s="8"/>
      <c r="D24" s="74"/>
      <c r="E24" s="75"/>
      <c r="F24" s="76"/>
      <c r="G24" s="77"/>
      <c r="H24" s="75"/>
      <c r="I24" s="78"/>
      <c r="J24" s="79"/>
      <c r="K24" s="75"/>
      <c r="L24" s="76"/>
      <c r="M24" s="77"/>
      <c r="N24" s="75"/>
      <c r="O24" s="76"/>
      <c r="P24" s="77"/>
      <c r="Q24" s="75"/>
      <c r="R24" s="76"/>
    </row>
    <row r="25" spans="1:18" ht="16.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</row>
    <row r="27" spans="1:18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</row>
    <row r="28" spans="1:18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</row>
    <row r="29" spans="1:18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</row>
    <row r="30" spans="1:18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</row>
    <row r="31" spans="1:18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</row>
    <row r="32" spans="1:18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</row>
    <row r="33" spans="1:18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</row>
    <row r="34" spans="1:18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</row>
    <row r="35" spans="1:18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</row>
    <row r="36" spans="1:18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</row>
    <row r="37" spans="1:18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</row>
    <row r="38" spans="1:18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</row>
    <row r="39" spans="1:18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</row>
    <row r="40" spans="1:18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</row>
    <row r="41" spans="1:18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</row>
    <row r="42" spans="1:18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</row>
    <row r="43" spans="1:18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</row>
    <row r="44" spans="1:18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</row>
    <row r="45" spans="1:18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</row>
    <row r="46" spans="1:18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</row>
    <row r="47" spans="1:18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</row>
  </sheetData>
  <protectedRanges>
    <protectedRange sqref="D11:D12 E11:E22" name="Oblast1"/>
    <protectedRange sqref="H11:H22" name="Oblast2"/>
    <protectedRange sqref="K11:K22" name="Oblast3"/>
    <protectedRange sqref="N11:N22" name="Oblast4"/>
    <protectedRange sqref="Q11:Q22" name="Oblast5"/>
  </protectedRanges>
  <mergeCells count="118">
    <mergeCell ref="P15:P16"/>
    <mergeCell ref="P17:P18"/>
    <mergeCell ref="P19:P20"/>
    <mergeCell ref="P21:P22"/>
    <mergeCell ref="D8:F8"/>
    <mergeCell ref="G8:I8"/>
    <mergeCell ref="J8:L8"/>
    <mergeCell ref="P8:R8"/>
    <mergeCell ref="P9:R9"/>
    <mergeCell ref="M8:O8"/>
    <mergeCell ref="M9:O9"/>
    <mergeCell ref="E19:E20"/>
    <mergeCell ref="L17:L18"/>
    <mergeCell ref="E11:E12"/>
    <mergeCell ref="F11:F12"/>
    <mergeCell ref="E13:E14"/>
    <mergeCell ref="F13:F14"/>
    <mergeCell ref="E9:F9"/>
    <mergeCell ref="E17:E18"/>
    <mergeCell ref="E15:E16"/>
    <mergeCell ref="G19:G20"/>
    <mergeCell ref="G17:G18"/>
    <mergeCell ref="G11:G12"/>
    <mergeCell ref="G13:G14"/>
    <mergeCell ref="G15:G16"/>
    <mergeCell ref="J13:J14"/>
    <mergeCell ref="J11:J12"/>
    <mergeCell ref="J15:J16"/>
    <mergeCell ref="J17:J18"/>
    <mergeCell ref="J19:J20"/>
    <mergeCell ref="M19:M20"/>
    <mergeCell ref="M17:M18"/>
    <mergeCell ref="R13:R14"/>
    <mergeCell ref="Q13:Q14"/>
    <mergeCell ref="Q11:Q12"/>
    <mergeCell ref="R11:R12"/>
    <mergeCell ref="H9:I9"/>
    <mergeCell ref="K9:L9"/>
    <mergeCell ref="H11:H12"/>
    <mergeCell ref="I11:I12"/>
    <mergeCell ref="M13:M14"/>
    <mergeCell ref="M11:M12"/>
    <mergeCell ref="P11:P12"/>
    <mergeCell ref="P13:P14"/>
    <mergeCell ref="A21:A22"/>
    <mergeCell ref="F6:H6"/>
    <mergeCell ref="F15:F16"/>
    <mergeCell ref="F17:F18"/>
    <mergeCell ref="F21:F22"/>
    <mergeCell ref="C13:C14"/>
    <mergeCell ref="C15:C16"/>
    <mergeCell ref="C17:C18"/>
    <mergeCell ref="C19:C20"/>
    <mergeCell ref="C21:C22"/>
    <mergeCell ref="A11:A12"/>
    <mergeCell ref="A13:A14"/>
    <mergeCell ref="A15:A16"/>
    <mergeCell ref="A17:A18"/>
    <mergeCell ref="A19:A20"/>
    <mergeCell ref="C11:C12"/>
    <mergeCell ref="G21:G22"/>
    <mergeCell ref="R23:R24"/>
    <mergeCell ref="O23:O24"/>
    <mergeCell ref="K11:K12"/>
    <mergeCell ref="K13:K14"/>
    <mergeCell ref="K15:K16"/>
    <mergeCell ref="K17:K18"/>
    <mergeCell ref="K19:K20"/>
    <mergeCell ref="H19:H20"/>
    <mergeCell ref="I19:I20"/>
    <mergeCell ref="H21:H22"/>
    <mergeCell ref="I21:I22"/>
    <mergeCell ref="H13:H14"/>
    <mergeCell ref="I13:I14"/>
    <mergeCell ref="H15:H16"/>
    <mergeCell ref="I15:I16"/>
    <mergeCell ref="H17:H18"/>
    <mergeCell ref="I17:I18"/>
    <mergeCell ref="K21:K22"/>
    <mergeCell ref="L21:L22"/>
    <mergeCell ref="L19:L20"/>
    <mergeCell ref="F23:F24"/>
    <mergeCell ref="I23:I24"/>
    <mergeCell ref="L23:L24"/>
    <mergeCell ref="F19:F20"/>
    <mergeCell ref="L15:L16"/>
    <mergeCell ref="L13:L14"/>
    <mergeCell ref="L11:L12"/>
    <mergeCell ref="N11:N12"/>
    <mergeCell ref="O11:O12"/>
    <mergeCell ref="N13:N14"/>
    <mergeCell ref="O13:O14"/>
    <mergeCell ref="N15:N16"/>
    <mergeCell ref="O15:O16"/>
    <mergeCell ref="J21:J22"/>
    <mergeCell ref="M21:M22"/>
    <mergeCell ref="M15:M16"/>
    <mergeCell ref="D11:D12"/>
    <mergeCell ref="Q15:Q16"/>
    <mergeCell ref="R15:R16"/>
    <mergeCell ref="Q21:Q22"/>
    <mergeCell ref="R21:R22"/>
    <mergeCell ref="N17:N18"/>
    <mergeCell ref="O17:O18"/>
    <mergeCell ref="N19:N20"/>
    <mergeCell ref="O19:O20"/>
    <mergeCell ref="N21:N22"/>
    <mergeCell ref="O21:O22"/>
    <mergeCell ref="R19:R20"/>
    <mergeCell ref="Q19:Q20"/>
    <mergeCell ref="Q17:Q18"/>
    <mergeCell ref="R17:R18"/>
    <mergeCell ref="E21:E22"/>
    <mergeCell ref="D13:D14"/>
    <mergeCell ref="D15:D16"/>
    <mergeCell ref="D17:D18"/>
    <mergeCell ref="D19:D20"/>
    <mergeCell ref="D21:D22"/>
  </mergeCells>
  <hyperlinks>
    <hyperlink ref="C11:C12" r:id="rId1" display="link"/>
    <hyperlink ref="C15:C16" r:id="rId2" display="link"/>
    <hyperlink ref="C13:C14" r:id="rId3" display="link"/>
    <hyperlink ref="C17:C18" r:id="rId4" display="link"/>
    <hyperlink ref="C19:C20" r:id="rId5" display="link"/>
    <hyperlink ref="C21:C22" r:id="rId6" display="link"/>
  </hyperlinks>
  <pageMargins left="0.7" right="0.7" top="0.78740157499999996" bottom="0.78740157499999996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indowProtection="1"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indowProtection="1"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Picek</dc:creator>
  <cp:lastModifiedBy>Jan Picek</cp:lastModifiedBy>
  <dcterms:created xsi:type="dcterms:W3CDTF">2017-10-13T14:50:23Z</dcterms:created>
  <dcterms:modified xsi:type="dcterms:W3CDTF">2017-11-20T15:27:06Z</dcterms:modified>
</cp:coreProperties>
</file>